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<sst xmlns="http://schemas.openxmlformats.org/spreadsheetml/2006/main" count="219" uniqueCount="139">
  <si>
    <t>Numar dosar : 6845/111/2009, Tribunalul Bihor, Sectia comerciala, contencios administrativ si fiscala</t>
  </si>
  <si>
    <t>Judecator sindic : OLAH IONEL</t>
  </si>
  <si>
    <t>Administrator judiciar : GLOBAL MONEY RECOVERY IPURL</t>
  </si>
  <si>
    <t>Debitor : SC MTR PRESS SRL</t>
  </si>
  <si>
    <t>Grupa 1, art.121 pct. (1) - Creanţe garantate</t>
  </si>
  <si>
    <t xml:space="preserve">Nr. crt. 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</si>
  <si>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</si>
  <si>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</si>
  <si>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</si>
  <si>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</si>
  <si>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</si>
  <si>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</si>
  <si>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</si>
  <si>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</si>
  <si>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ALPHA BANK ROMANIA SA</t>
  </si>
  <si>
    <t>Bucuresti, Calea Dorobanti nr.273B, sector 1</t>
  </si>
  <si>
    <t>CREDIT EUROPE BANK ROMANIA SA</t>
  </si>
  <si>
    <t>Bucuresti, bld. Timisoara nr.26Z, cladirea Anchor Plaza, sector 6</t>
  </si>
  <si>
    <t xml:space="preserve">Garantata Ipoteca rang I </t>
  </si>
  <si>
    <t>TOTAL GRUPA 1</t>
  </si>
  <si>
    <t>Grupa 2, art.123 pct. (2) - Creanţe izvorâte din raporturi de muncă</t>
  </si>
  <si>
    <t>Nr. crt.</t>
  </si>
  <si>
    <t>CNP</t>
  </si>
  <si>
    <t>ARHIRE LEON ION</t>
  </si>
  <si>
    <t>Oradea, str. Vasile Alecsandri nr.1, ap.14, jud. Bihor</t>
  </si>
  <si>
    <t>Admisă integral în temeiul art.66 al.(1) din Lege</t>
  </si>
  <si>
    <t>Admisă integral în temeiul art.66 al.(1) din Lege conform contractelor de cesiune</t>
  </si>
  <si>
    <t>DOBRE LUIZA MARIA</t>
  </si>
  <si>
    <t>Bucuresti, bld. Regina Maria nr.68-70, sector 4</t>
  </si>
  <si>
    <t>FILIP DANA</t>
  </si>
  <si>
    <t>Bucuresti, str. Armeneasca nr.45, et.3, ap.6</t>
  </si>
  <si>
    <t xml:space="preserve">GHINET TIBERIU </t>
  </si>
  <si>
    <t>Bucuresti, str. Grapei nr.23, sector 5</t>
  </si>
  <si>
    <t>TOTAL GRUPA 2</t>
  </si>
  <si>
    <t>Grupa 3, art.123 pct. (4) - Creanţe bugetare</t>
  </si>
  <si>
    <t>Administratia Finantelor Publice Oradea</t>
  </si>
  <si>
    <t>Oradea,Str.D.Cantemir, nr.2-4, Jud.Bihor</t>
  </si>
  <si>
    <t>Privilegiată taxe şi impozite</t>
  </si>
  <si>
    <t>Inspectoratul Teritorial de Muncă Bihor</t>
  </si>
  <si>
    <t>Oradea, Str.Amatei Ronâne, nr.1</t>
  </si>
  <si>
    <t>Primaria Mun. Oradea</t>
  </si>
  <si>
    <t>Oradea, Pta. Unirii nr.1, jud. Bihor</t>
  </si>
  <si>
    <t>TOTAL GRUPA 3</t>
  </si>
  <si>
    <t>Grupa 4, art.123 pct. (7) şi (8) - Creanţe chirografare</t>
  </si>
  <si>
    <t>SC ADI STAR IMPEX SRL</t>
  </si>
  <si>
    <t>Com. Dobresti, Sos. Fundeni nr.83, jud. Ilfov</t>
  </si>
  <si>
    <t>SC AQUILA ELECTRONICS SRL</t>
  </si>
  <si>
    <t>Ploiesti, str. Malu rosu nr.105A, cam.7, jud. Prahova</t>
  </si>
  <si>
    <t>ARHIRE LEON IOAN</t>
  </si>
  <si>
    <t>SC AUTO BARA&amp;CO SRL</t>
  </si>
  <si>
    <t>Oradea, sos. Borsului nr.22, jud. Bihor</t>
  </si>
  <si>
    <t>BIROUL ROMAN DE AUDIT AL TIRAJELOR</t>
  </si>
  <si>
    <t>Bucuresti, Calea Victoriei nr.126, et.3, sector 1</t>
  </si>
  <si>
    <t>SC CABLE SRL</t>
  </si>
  <si>
    <t>Oradea, str. Oasului nr.8, jud. Bihor</t>
  </si>
  <si>
    <t>SC COMPANIA DE APA ORADEA SA</t>
  </si>
  <si>
    <t>Oradea, str. Duliu Zamfirescu nr.3, jud. Bihor</t>
  </si>
  <si>
    <t>SC DACRIS IMPEX SRL</t>
  </si>
  <si>
    <t>Constanta, B-dul Sabinelor nr.3, Jud.Constanta</t>
  </si>
  <si>
    <t>SC DEC SRL</t>
  </si>
  <si>
    <t>Oradea, Str.Rosiorilor nr.1, Jud.Bihor</t>
  </si>
  <si>
    <t>SC ELECTRICA NORD SA</t>
  </si>
  <si>
    <t>Oradea, Str.Grivitei nr.32, Jud.Bihor</t>
  </si>
  <si>
    <t>SC FAN COURIER EXPRESS SRL</t>
  </si>
  <si>
    <t>Bucuresti, Str.Fabrica de Glucoza nr.11 C, Sector 2</t>
  </si>
  <si>
    <t>SC FONOMAT SRL</t>
  </si>
  <si>
    <t>Voluntari, Str.Pipera Tunari nr.1/1, Imobil Admin, et.1, cam. 4B, Jud.Ilfov</t>
  </si>
  <si>
    <t>Compensata in temeiul art.52 din legea 85/2006</t>
  </si>
  <si>
    <t>SC GCANALE&amp;C SRL</t>
  </si>
  <si>
    <t>Str.Cernica nr.47, Com Pantelimon, Jud.Ilfov</t>
  </si>
  <si>
    <t>SC GULIVER TRADE SRL</t>
  </si>
  <si>
    <t>Bucuresti, Str.Crisana nr.18, Sector 1</t>
  </si>
  <si>
    <t>SC MASTER PRINT SUPER OFFSET SRL</t>
  </si>
  <si>
    <t>Cabinet Avocat Elvir Iliescu, Bucuresti, Str. Dr.Lister nr.38, Sector 5</t>
  </si>
  <si>
    <t>SC MC GRAFIC CONTROL SRL</t>
  </si>
  <si>
    <t>Bucuresti, Sector 5</t>
  </si>
  <si>
    <t>SC MEDICOVER SRL</t>
  </si>
  <si>
    <t>Bucuresti, Str. Monetariei nr.8, Sector 1</t>
  </si>
  <si>
    <t>MOTOR PRESSE INTERNATIONAL GMBH&amp;CO.KG</t>
  </si>
  <si>
    <t>Cabinet Avocat Danzer Pierre Cristian, Bucuresti, Bd.Burebista nr.1, Bl.D15, Sc.2, Et.2, Ap.43, sector 3</t>
  </si>
  <si>
    <t>SC NAVONA SRL</t>
  </si>
  <si>
    <t>Oradea,Str.Republicii nr.38, Jud.Bihor</t>
  </si>
  <si>
    <t>PRICE WATERHOUSE COOPERS AUDIT SRL</t>
  </si>
  <si>
    <t>Bucuresti, Str. Costache negri nr.1-5, Opera Center, Et.6, Sector 5</t>
  </si>
  <si>
    <t>SC PUBLILAND SRL</t>
  </si>
  <si>
    <t>Bucuresti, Str. Sachelarie Visaron nr.18, Bl.118B, Sc.A, Parter, Ap.2</t>
  </si>
  <si>
    <t>SC RHOSTERMOCLIM SRL</t>
  </si>
  <si>
    <t>Oradea, Jud.Bihor</t>
  </si>
  <si>
    <t>SC ROMTELECOM SA</t>
  </si>
  <si>
    <t>Cluj Napoca, Str.Emile Zola nr.3, Jud.Cluj</t>
  </si>
  <si>
    <t xml:space="preserve">SC QNET INTERNATIONAL SRL </t>
  </si>
  <si>
    <t>Bucuresti, Preciziei Business Center, Bd.Preciziei nr.1, Et.4, Sector 6</t>
  </si>
  <si>
    <t>SC SAFO PROD SA</t>
  </si>
  <si>
    <t>Bucuresti, P-ta Presei Libere nr.1, Sector 1</t>
  </si>
  <si>
    <t>SC SERVICE AUTO SERUS SRL</t>
  </si>
  <si>
    <t xml:space="preserve"> Bucuresti, Bd.Timisoara nr.60E, </t>
  </si>
  <si>
    <t>SC SIDE GRUP SRL</t>
  </si>
  <si>
    <t>Felnac nr.1000, Jud.Arad</t>
  </si>
  <si>
    <t>SC SIGNAL NETWORK SRL</t>
  </si>
  <si>
    <t>Oradea, P-ta Independentei nr. 33, Bl.A7, Parter, Jud.Bihor</t>
  </si>
  <si>
    <t>SC SIMUS TRADING SRL</t>
  </si>
  <si>
    <t>Bucuresti, Str.Sandulesti nr.11, Bl.Z15, Sc.1, Parter, Ap.3, Sector 6</t>
  </si>
  <si>
    <t>Respinsa in totalitate conf. adresei de justificare 362/19.01.2010</t>
  </si>
  <si>
    <t>SC SYSTEM PLUS SRL</t>
  </si>
  <si>
    <t>Urban&amp;Asiciatii, Bucuresti, str. Preciziei nr.1, et.4, sector 6</t>
  </si>
  <si>
    <t>SC TASK COMPUTER SRL</t>
  </si>
  <si>
    <t>Bucuresti, Bd.Decebal nr.1, Sector 5</t>
  </si>
  <si>
    <t>INDRIES SEBASTIAN ADRIAN</t>
  </si>
  <si>
    <t>Oradea, str. Poet Andrei Muresanu, nr.14, Bihor</t>
  </si>
  <si>
    <t>CRISTIAN IOHAN STEFANESCU</t>
  </si>
  <si>
    <t>Sat Barbuceanu 82, Com.Butimanu, Jud.Dambovita</t>
  </si>
  <si>
    <t>DANCIU CONSTANTIN VIOREL</t>
  </si>
  <si>
    <t>Bucuresti, Calea Rahovei nr.334, Bl.43, Sc.A, Et.8, Ap.22, Sector 5</t>
  </si>
  <si>
    <t>VALCU CONSTANTIN</t>
  </si>
  <si>
    <t>Bucuresti, Str.Caminului nr.22-24, Ap.19, Sector 2</t>
  </si>
  <si>
    <t>TOTAL GRUPA 4</t>
  </si>
  <si>
    <t>Grupa 5, art.123 pct. (9) lit.(a) - Creanţe subordonate</t>
  </si>
  <si>
    <t>TOTAL GRUPA 5</t>
  </si>
  <si>
    <t xml:space="preserve">Cursul  Băncii Naţionale a României valabil la data de 30.10.2009, data deschiderii procedurii - 4,3079 lei/EUR;           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</si>
  <si>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</si>
  <si>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</si>
  <si>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</si>
  <si>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</si>
  <si>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</si>
  <si>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</si>
  <si>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</si>
  <si>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SC BDT CARS SRL</t>
  </si>
  <si>
    <t>Bucuresti, str. Splaiul Unirii nr.223, sector 3</t>
  </si>
  <si>
    <t>Respinsa in totalitate ca fiind tardiva conf. adresei de justificare nr.4102/27.09.2010</t>
  </si>
  <si>
    <t>Admisa partial conf. adresei de judtificare nr.2281/10.05.2010 si nr. 2075/24.05.2011</t>
  </si>
  <si>
    <t>SC RH PRINTING SRL</t>
  </si>
  <si>
    <t xml:space="preserve">Bucuresti, bld. Preciziei nr.1, et.4, sector 6 </t>
  </si>
  <si>
    <t>Termen : 05.10.2011</t>
  </si>
  <si>
    <t xml:space="preserve">                           TABEL DEFINITIV DE CREANTE  AL DEBITORULUI             </t>
  </si>
  <si>
    <t xml:space="preserve">                                                      SC MTR PRESS SRL</t>
  </si>
  <si>
    <t>TOTAL CREANTE - 4.496.579,70 lei</t>
  </si>
  <si>
    <t>Admisă integral în temeiul art.66 al.(1) din Lege, diminuarea fiind efectuata conform Raportului asupra fondurilor obtinute din vazarea bunurilor debitoarei nr.2446/01.07.2011 si Planului de distributie intre creditori nr.2445/01.07.2011</t>
  </si>
  <si>
    <t>Temei juridic : art.20, lit (k) si art.74, al. (1) din Legea nr.85/2006 privind procedura insolventei</t>
  </si>
  <si>
    <t>Respinsa in totalitate ca fiind  tardiva conf. adresei de justificare nr.357/18.01.2010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</si>
</sst>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0" fontId="3" fillId="0" borderId="3" xfId="15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6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0" fontId="3" fillId="0" borderId="6" xfId="15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/>
    </xf>
    <xf numFmtId="10" fontId="3" fillId="0" borderId="9" xfId="15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4" fontId="4" fillId="0" borderId="11" xfId="15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3" fillId="0" borderId="6" xfId="15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6" xfId="15" applyNumberFormat="1" applyFont="1" applyFill="1" applyBorder="1" applyAlignment="1">
      <alignment horizontal="center" vertical="center" wrapText="1"/>
    </xf>
    <xf numFmtId="164" fontId="3" fillId="0" borderId="9" xfId="15" applyNumberFormat="1" applyFont="1" applyFill="1" applyBorder="1" applyAlignment="1">
      <alignment horizontal="center" vertical="center"/>
    </xf>
    <xf numFmtId="164" fontId="3" fillId="0" borderId="3" xfId="15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6" xfId="15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2" fillId="0" borderId="18" xfId="15" applyNumberFormat="1" applyFont="1" applyFill="1" applyBorder="1" applyAlignment="1">
      <alignment horizontal="center" vertical="center"/>
    </xf>
    <xf numFmtId="164" fontId="2" fillId="0" borderId="11" xfId="15" applyNumberFormat="1" applyFont="1" applyFill="1" applyBorder="1" applyAlignment="1">
      <alignment horizontal="center" vertical="center"/>
    </xf>
    <xf numFmtId="164" fontId="2" fillId="0" borderId="19" xfId="15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6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8" fontId="5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6" fontId="5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L54" sqref="L54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14.8515625" style="0" customWidth="1"/>
    <col min="4" max="4" width="12.57421875" style="0" customWidth="1"/>
    <col min="5" max="5" width="11.00390625" style="0" customWidth="1"/>
    <col min="6" max="6" width="13.140625" style="0" customWidth="1"/>
    <col min="7" max="7" width="8.28125" style="0" customWidth="1"/>
    <col min="8" max="8" width="9.8515625" style="0" customWidth="1"/>
    <col min="9" max="9" width="14.421875" style="0" customWidth="1"/>
  </cols>
  <sheetData>
    <row r="1" spans="1:13" ht="12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9"/>
      <c r="K1" s="99"/>
      <c r="L1" s="99"/>
      <c r="M1" s="99"/>
    </row>
    <row r="2" spans="1:13" ht="12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9"/>
      <c r="K2" s="99"/>
      <c r="L2" s="99"/>
      <c r="M2" s="99"/>
    </row>
    <row r="3" spans="1:13" ht="12.75">
      <c r="A3" s="95" t="s">
        <v>137</v>
      </c>
      <c r="B3" s="95"/>
      <c r="C3" s="95"/>
      <c r="D3" s="95"/>
      <c r="E3" s="95"/>
      <c r="F3" s="95"/>
      <c r="G3" s="95"/>
      <c r="H3" s="95"/>
      <c r="I3" s="95"/>
      <c r="J3" s="99"/>
      <c r="K3" s="99"/>
      <c r="L3" s="99"/>
      <c r="M3" s="99"/>
    </row>
    <row r="4" spans="1:13" ht="12.75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9"/>
      <c r="K4" s="99"/>
      <c r="L4" s="99"/>
      <c r="M4" s="99"/>
    </row>
    <row r="5" spans="1:13" ht="12.7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9"/>
      <c r="K5" s="99"/>
      <c r="L5" s="99"/>
      <c r="M5" s="99"/>
    </row>
    <row r="6" spans="1:13" ht="12.75">
      <c r="A6" s="95" t="s">
        <v>132</v>
      </c>
      <c r="B6" s="95"/>
      <c r="C6" s="95"/>
      <c r="D6" s="95"/>
      <c r="E6" s="95"/>
      <c r="F6" s="95"/>
      <c r="G6" s="95"/>
      <c r="H6" s="95"/>
      <c r="I6" s="95"/>
      <c r="J6" s="99"/>
      <c r="K6" s="99"/>
      <c r="L6" s="99"/>
      <c r="M6" s="99"/>
    </row>
    <row r="7" spans="1:13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8">
      <c r="A8" s="2" t="s">
        <v>133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8">
      <c r="A9" s="2" t="s">
        <v>134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2.7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2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2.75">
      <c r="A12" s="3" t="s">
        <v>4</v>
      </c>
      <c r="B12" s="3"/>
      <c r="C12" s="3"/>
      <c r="D12" s="3"/>
      <c r="E12" s="4"/>
      <c r="F12" s="4"/>
      <c r="G12" s="4"/>
      <c r="H12" s="4"/>
      <c r="I12" s="4"/>
      <c r="J12" s="99"/>
      <c r="K12" s="99"/>
      <c r="L12" s="99"/>
      <c r="M12" s="99"/>
    </row>
    <row r="13" spans="1:13" ht="13.5" thickBot="1">
      <c r="A13" s="4"/>
      <c r="B13" s="4"/>
      <c r="C13" s="4"/>
      <c r="D13" s="4"/>
      <c r="E13" s="4"/>
      <c r="F13" s="4"/>
      <c r="G13" s="4"/>
      <c r="H13" s="4"/>
      <c r="I13" s="4"/>
      <c r="J13" s="99"/>
      <c r="K13" s="99"/>
      <c r="L13" s="99"/>
      <c r="M13" s="99"/>
    </row>
    <row r="14" spans="1:13" ht="24.75" thickBot="1">
      <c r="A14" s="56" t="s">
        <v>5</v>
      </c>
      <c r="B14" s="11" t="s">
        <v>6</v>
      </c>
      <c r="C14" s="57" t="s">
        <v>7</v>
      </c>
      <c r="D14" s="10" t="s">
        <v>8</v>
      </c>
      <c r="E14" s="57" t="s">
        <v>9</v>
      </c>
      <c r="F14" s="10" t="s">
        <v>10</v>
      </c>
      <c r="G14" s="10" t="s">
        <v>11</v>
      </c>
      <c r="H14" s="10" t="s">
        <v>12</v>
      </c>
      <c r="I14" s="59" t="s">
        <v>13</v>
      </c>
      <c r="J14" s="99"/>
      <c r="K14" s="99"/>
      <c r="L14" s="99"/>
      <c r="M14" s="99"/>
    </row>
    <row r="15" spans="1:13" ht="48">
      <c r="A15" s="13">
        <v>1</v>
      </c>
      <c r="B15" s="15" t="s">
        <v>16</v>
      </c>
      <c r="C15" s="15" t="s">
        <v>17</v>
      </c>
      <c r="D15" s="47">
        <v>2381172.29</v>
      </c>
      <c r="E15" s="47">
        <v>0</v>
      </c>
      <c r="F15" s="47">
        <v>2139068.31</v>
      </c>
      <c r="G15" s="90">
        <f>F15/2381172.29</f>
        <v>0.8983257192195866</v>
      </c>
      <c r="H15" s="19">
        <f>F15/4496579.7</f>
        <v>0.4757100847117199</v>
      </c>
      <c r="I15" s="20" t="s">
        <v>18</v>
      </c>
      <c r="J15" s="99"/>
      <c r="K15" s="99"/>
      <c r="L15" s="99"/>
      <c r="M15" s="99"/>
    </row>
    <row r="16" spans="1:13" ht="36.75" thickBot="1">
      <c r="A16" s="29">
        <f>A15+1</f>
        <v>2</v>
      </c>
      <c r="B16" s="30" t="s">
        <v>23</v>
      </c>
      <c r="C16" s="30" t="s">
        <v>24</v>
      </c>
      <c r="D16" s="46">
        <v>242103.98</v>
      </c>
      <c r="E16" s="46">
        <v>0</v>
      </c>
      <c r="F16" s="46">
        <v>242103.98</v>
      </c>
      <c r="G16" s="92">
        <f>F16/2381172.29</f>
        <v>0.10167428078041342</v>
      </c>
      <c r="H16" s="33">
        <f>F16/4496579.7</f>
        <v>0.05384180780783225</v>
      </c>
      <c r="I16" s="34" t="s">
        <v>25</v>
      </c>
      <c r="J16" s="99"/>
      <c r="K16" s="99"/>
      <c r="L16" s="99"/>
      <c r="M16" s="99"/>
    </row>
    <row r="17" spans="1:13" ht="13.5" thickBot="1">
      <c r="A17" s="81"/>
      <c r="B17" s="82" t="s">
        <v>19</v>
      </c>
      <c r="C17" s="83"/>
      <c r="D17" s="84">
        <f>SUM(D15:D16)</f>
        <v>2623276.27</v>
      </c>
      <c r="E17" s="85">
        <v>0</v>
      </c>
      <c r="F17" s="86">
        <f>SUM(F15:F16)</f>
        <v>2381172.29</v>
      </c>
      <c r="G17" s="87">
        <f>SUM(G15:G16)</f>
        <v>1</v>
      </c>
      <c r="H17" s="88">
        <f>SUM(H15:H16)</f>
        <v>0.5295518925195521</v>
      </c>
      <c r="I17" s="35"/>
      <c r="J17" s="99"/>
      <c r="K17" s="99"/>
      <c r="L17" s="99"/>
      <c r="M17" s="99"/>
    </row>
    <row r="18" spans="1:13" ht="12.75">
      <c r="A18" s="5"/>
      <c r="B18" s="5"/>
      <c r="C18" s="5"/>
      <c r="D18" s="6"/>
      <c r="E18" s="6"/>
      <c r="F18" s="6"/>
      <c r="G18" s="7"/>
      <c r="H18" s="8"/>
      <c r="I18" s="5"/>
      <c r="J18" s="99"/>
      <c r="K18" s="99"/>
      <c r="L18" s="99"/>
      <c r="M18" s="99"/>
    </row>
    <row r="19" spans="1:13" ht="12.75">
      <c r="A19" s="5"/>
      <c r="B19" s="5"/>
      <c r="C19" s="5"/>
      <c r="D19" s="6"/>
      <c r="E19" s="6"/>
      <c r="F19" s="6"/>
      <c r="G19" s="7"/>
      <c r="H19" s="8"/>
      <c r="I19" s="5"/>
      <c r="J19" s="99"/>
      <c r="K19" s="99"/>
      <c r="L19" s="99"/>
      <c r="M19" s="99"/>
    </row>
    <row r="20" spans="1:13" ht="12.75">
      <c r="A20" s="3" t="s">
        <v>20</v>
      </c>
      <c r="B20" s="3"/>
      <c r="C20" s="3"/>
      <c r="D20" s="3"/>
      <c r="E20" s="4"/>
      <c r="F20" s="4"/>
      <c r="G20" s="4"/>
      <c r="H20" s="9"/>
      <c r="I20" s="4"/>
      <c r="J20" s="99"/>
      <c r="K20" s="99"/>
      <c r="L20" s="99"/>
      <c r="M20" s="99"/>
    </row>
    <row r="21" spans="1:13" ht="13.5" thickBot="1">
      <c r="A21" s="4"/>
      <c r="B21" s="4"/>
      <c r="C21" s="4"/>
      <c r="D21" s="4"/>
      <c r="E21" s="4"/>
      <c r="F21" s="4"/>
      <c r="G21" s="4"/>
      <c r="H21" s="9"/>
      <c r="I21" s="4"/>
      <c r="J21" s="99"/>
      <c r="K21" s="99"/>
      <c r="L21" s="99"/>
      <c r="M21" s="99"/>
    </row>
    <row r="22" spans="1:13" ht="24.75" thickBot="1">
      <c r="A22" s="10" t="s">
        <v>21</v>
      </c>
      <c r="B22" s="11" t="s">
        <v>6</v>
      </c>
      <c r="C22" s="11" t="s">
        <v>7</v>
      </c>
      <c r="D22" s="10" t="s">
        <v>8</v>
      </c>
      <c r="E22" s="10" t="s">
        <v>10</v>
      </c>
      <c r="F22" s="10" t="s">
        <v>22</v>
      </c>
      <c r="G22" s="10" t="s">
        <v>11</v>
      </c>
      <c r="H22" s="12" t="s">
        <v>12</v>
      </c>
      <c r="I22" s="11" t="s">
        <v>13</v>
      </c>
      <c r="J22" s="99"/>
      <c r="K22" s="99"/>
      <c r="L22" s="99"/>
      <c r="M22" s="99"/>
    </row>
    <row r="23" spans="1:13" ht="65.25" customHeight="1">
      <c r="A23" s="13">
        <v>1</v>
      </c>
      <c r="B23" s="14" t="s">
        <v>23</v>
      </c>
      <c r="C23" s="15" t="s">
        <v>24</v>
      </c>
      <c r="D23" s="16">
        <v>2816</v>
      </c>
      <c r="E23" s="16">
        <v>2816</v>
      </c>
      <c r="F23" s="17">
        <v>1730323054689</v>
      </c>
      <c r="G23" s="18">
        <f>E23/50625</f>
        <v>0.05562469135802469</v>
      </c>
      <c r="H23" s="19">
        <f>E23/4496579.7</f>
        <v>0.0006262537723950495</v>
      </c>
      <c r="I23" s="20" t="s">
        <v>25</v>
      </c>
      <c r="J23" s="99"/>
      <c r="K23" s="99"/>
      <c r="L23" s="99"/>
      <c r="M23" s="99"/>
    </row>
    <row r="24" spans="1:13" ht="69.75" customHeight="1">
      <c r="A24" s="21">
        <f>A23+1</f>
        <v>2</v>
      </c>
      <c r="B24" s="22" t="s">
        <v>23</v>
      </c>
      <c r="C24" s="23" t="s">
        <v>24</v>
      </c>
      <c r="D24" s="24">
        <v>43285</v>
      </c>
      <c r="E24" s="24">
        <v>43285</v>
      </c>
      <c r="F24" s="25">
        <v>1730323054689</v>
      </c>
      <c r="G24" s="26">
        <f>E24/50625</f>
        <v>0.8550123456790123</v>
      </c>
      <c r="H24" s="27">
        <f>E24/4496579.7</f>
        <v>0.009626205446775468</v>
      </c>
      <c r="I24" s="28" t="s">
        <v>26</v>
      </c>
      <c r="J24" s="99"/>
      <c r="K24" s="99"/>
      <c r="L24" s="99"/>
      <c r="M24" s="99"/>
    </row>
    <row r="25" spans="1:13" ht="36">
      <c r="A25" s="21">
        <f>A24+1</f>
        <v>3</v>
      </c>
      <c r="B25" s="22" t="s">
        <v>27</v>
      </c>
      <c r="C25" s="23" t="s">
        <v>28</v>
      </c>
      <c r="D25" s="24">
        <v>2467</v>
      </c>
      <c r="E25" s="24">
        <v>2467</v>
      </c>
      <c r="F25" s="25">
        <v>2831011410055</v>
      </c>
      <c r="G25" s="26">
        <f>E25/50625</f>
        <v>0.048730864197530865</v>
      </c>
      <c r="H25" s="27">
        <f>E25/4496579.7</f>
        <v>0.0005486392246088732</v>
      </c>
      <c r="I25" s="28" t="s">
        <v>25</v>
      </c>
      <c r="J25" s="99"/>
      <c r="K25" s="99"/>
      <c r="L25" s="99"/>
      <c r="M25" s="99"/>
    </row>
    <row r="26" spans="1:13" ht="36">
      <c r="A26" s="21">
        <f>A25+1</f>
        <v>4</v>
      </c>
      <c r="B26" s="22" t="s">
        <v>29</v>
      </c>
      <c r="C26" s="23" t="s">
        <v>30</v>
      </c>
      <c r="D26" s="24">
        <v>474</v>
      </c>
      <c r="E26" s="24">
        <v>474</v>
      </c>
      <c r="F26" s="25">
        <v>2700908423036</v>
      </c>
      <c r="G26" s="26">
        <f>E26/50625</f>
        <v>0.009362962962962964</v>
      </c>
      <c r="H26" s="27">
        <f>E26/4496579.7</f>
        <v>0.00010541345458638262</v>
      </c>
      <c r="I26" s="28" t="s">
        <v>25</v>
      </c>
      <c r="J26" s="99"/>
      <c r="K26" s="99"/>
      <c r="L26" s="99"/>
      <c r="M26" s="99"/>
    </row>
    <row r="27" spans="1:13" ht="36.75" thickBot="1">
      <c r="A27" s="29">
        <f>A26+1</f>
        <v>5</v>
      </c>
      <c r="B27" s="30" t="s">
        <v>31</v>
      </c>
      <c r="C27" s="30" t="s">
        <v>32</v>
      </c>
      <c r="D27" s="31">
        <v>1583</v>
      </c>
      <c r="E27" s="31">
        <v>1583</v>
      </c>
      <c r="F27" s="96">
        <v>1840305460037</v>
      </c>
      <c r="G27" s="32">
        <f>E27/50625</f>
        <v>0.031269135802469136</v>
      </c>
      <c r="H27" s="33">
        <f>E27/4496579.7</f>
        <v>0.0003520453557178137</v>
      </c>
      <c r="I27" s="34" t="s">
        <v>25</v>
      </c>
      <c r="J27" s="99"/>
      <c r="K27" s="99"/>
      <c r="L27" s="99"/>
      <c r="M27" s="99"/>
    </row>
    <row r="28" spans="1:13" ht="13.5" thickBot="1">
      <c r="A28" s="35"/>
      <c r="B28" s="35" t="s">
        <v>33</v>
      </c>
      <c r="C28" s="35"/>
      <c r="D28" s="36">
        <f>SUM(D23:D27)</f>
        <v>50625</v>
      </c>
      <c r="E28" s="36">
        <f>SUM(E23:E27)</f>
        <v>50625</v>
      </c>
      <c r="F28" s="36"/>
      <c r="G28" s="87">
        <f>SUM(G23:G27)</f>
        <v>1</v>
      </c>
      <c r="H28" s="37">
        <f>SUM(H23:H27)</f>
        <v>0.011258557254083586</v>
      </c>
      <c r="I28" s="93"/>
      <c r="J28" s="99"/>
      <c r="K28" s="99"/>
      <c r="L28" s="99"/>
      <c r="M28" s="99"/>
    </row>
    <row r="29" spans="1:13" ht="12.75">
      <c r="A29" s="5"/>
      <c r="B29" s="5"/>
      <c r="C29" s="5"/>
      <c r="D29" s="38"/>
      <c r="E29" s="5"/>
      <c r="F29" s="38"/>
      <c r="G29" s="8"/>
      <c r="H29" s="8"/>
      <c r="I29" s="5"/>
      <c r="J29" s="99"/>
      <c r="K29" s="99"/>
      <c r="L29" s="99"/>
      <c r="M29" s="99"/>
    </row>
    <row r="30" spans="1:13" ht="12.75">
      <c r="A30" s="5"/>
      <c r="B30" s="5"/>
      <c r="C30" s="5"/>
      <c r="D30" s="38"/>
      <c r="E30" s="5"/>
      <c r="F30" s="38"/>
      <c r="G30" s="8"/>
      <c r="H30" s="8"/>
      <c r="I30" s="5"/>
      <c r="J30" s="99"/>
      <c r="K30" s="99"/>
      <c r="L30" s="99"/>
      <c r="M30" s="99"/>
    </row>
    <row r="31" spans="1:13" ht="12.75">
      <c r="A31" s="39"/>
      <c r="B31" s="39"/>
      <c r="C31" s="39"/>
      <c r="D31" s="39"/>
      <c r="E31" s="39"/>
      <c r="F31" s="39"/>
      <c r="G31" s="39"/>
      <c r="H31" s="40"/>
      <c r="I31" s="39"/>
      <c r="J31" s="99"/>
      <c r="K31" s="99"/>
      <c r="L31" s="99"/>
      <c r="M31" s="99"/>
    </row>
    <row r="32" spans="1:13" ht="12.75">
      <c r="A32" s="41" t="s">
        <v>34</v>
      </c>
      <c r="B32" s="41"/>
      <c r="C32" s="41"/>
      <c r="D32" s="41"/>
      <c r="E32" s="39"/>
      <c r="F32" s="39"/>
      <c r="G32" s="39"/>
      <c r="H32" s="40"/>
      <c r="I32" s="39"/>
      <c r="J32" s="99"/>
      <c r="K32" s="99"/>
      <c r="L32" s="99"/>
      <c r="M32" s="99"/>
    </row>
    <row r="33" spans="1:13" ht="13.5" thickBot="1">
      <c r="A33" s="39"/>
      <c r="B33" s="39"/>
      <c r="C33" s="39"/>
      <c r="D33" s="39"/>
      <c r="E33" s="39"/>
      <c r="F33" s="39"/>
      <c r="G33" s="39"/>
      <c r="H33" s="40"/>
      <c r="I33" s="39"/>
      <c r="J33" s="99"/>
      <c r="K33" s="99"/>
      <c r="L33" s="99"/>
      <c r="M33" s="99"/>
    </row>
    <row r="34" spans="1:13" ht="24.75" thickBot="1">
      <c r="A34" s="10" t="s">
        <v>21</v>
      </c>
      <c r="B34" s="11" t="s">
        <v>6</v>
      </c>
      <c r="C34" s="11" t="s">
        <v>7</v>
      </c>
      <c r="D34" s="10" t="s">
        <v>8</v>
      </c>
      <c r="E34" s="11" t="s">
        <v>9</v>
      </c>
      <c r="F34" s="10" t="s">
        <v>10</v>
      </c>
      <c r="G34" s="10" t="s">
        <v>11</v>
      </c>
      <c r="H34" s="12" t="s">
        <v>12</v>
      </c>
      <c r="I34" s="11" t="s">
        <v>13</v>
      </c>
      <c r="J34" s="99"/>
      <c r="K34" s="99"/>
      <c r="L34" s="99"/>
      <c r="M34" s="99"/>
    </row>
    <row r="35" spans="1:13" ht="45" customHeight="1">
      <c r="A35" s="13">
        <v>1</v>
      </c>
      <c r="B35" s="15" t="s">
        <v>35</v>
      </c>
      <c r="C35" s="15" t="s">
        <v>36</v>
      </c>
      <c r="D35" s="47">
        <v>558105</v>
      </c>
      <c r="E35" s="97">
        <v>0</v>
      </c>
      <c r="F35" s="47">
        <v>558105</v>
      </c>
      <c r="G35" s="90">
        <f>F35/566523.75</f>
        <v>0.9851396344813435</v>
      </c>
      <c r="H35" s="19">
        <f>F35/4496579.7</f>
        <v>0.12411767103783349</v>
      </c>
      <c r="I35" s="20" t="s">
        <v>37</v>
      </c>
      <c r="J35" s="99"/>
      <c r="K35" s="99"/>
      <c r="L35" s="99"/>
      <c r="M35" s="99"/>
    </row>
    <row r="36" spans="1:13" ht="36">
      <c r="A36" s="21">
        <f>A35+1</f>
        <v>2</v>
      </c>
      <c r="B36" s="23" t="s">
        <v>38</v>
      </c>
      <c r="C36" s="23" t="s">
        <v>39</v>
      </c>
      <c r="D36" s="42">
        <v>207</v>
      </c>
      <c r="E36" s="43">
        <v>0</v>
      </c>
      <c r="F36" s="42">
        <v>207</v>
      </c>
      <c r="G36" s="89">
        <f>F36/566523.75</f>
        <v>0.0003653862702137377</v>
      </c>
      <c r="H36" s="27">
        <f>F36/4496579.7</f>
        <v>4.6034989661141774E-05</v>
      </c>
      <c r="I36" s="28" t="s">
        <v>37</v>
      </c>
      <c r="J36" s="99"/>
      <c r="K36" s="99"/>
      <c r="L36" s="99"/>
      <c r="M36" s="99"/>
    </row>
    <row r="37" spans="1:13" ht="24.75" thickBot="1">
      <c r="A37" s="29">
        <f>A36+1</f>
        <v>3</v>
      </c>
      <c r="B37" s="30" t="s">
        <v>40</v>
      </c>
      <c r="C37" s="30" t="s">
        <v>41</v>
      </c>
      <c r="D37" s="46">
        <v>8211.75</v>
      </c>
      <c r="E37" s="98">
        <v>0</v>
      </c>
      <c r="F37" s="46">
        <v>8211.75</v>
      </c>
      <c r="G37" s="92">
        <f>F37/566523.75</f>
        <v>0.014494979248442806</v>
      </c>
      <c r="H37" s="33">
        <f>F37/4496579.7</f>
        <v>0.0018262213833327584</v>
      </c>
      <c r="I37" s="34" t="s">
        <v>37</v>
      </c>
      <c r="J37" s="99"/>
      <c r="K37" s="99"/>
      <c r="L37" s="99"/>
      <c r="M37" s="99"/>
    </row>
    <row r="38" spans="1:13" ht="13.5" thickBot="1">
      <c r="A38" s="35"/>
      <c r="B38" s="35" t="s">
        <v>42</v>
      </c>
      <c r="C38" s="35"/>
      <c r="D38" s="36">
        <f>SUM(D35:D37)</f>
        <v>566523.75</v>
      </c>
      <c r="E38" s="109">
        <v>0</v>
      </c>
      <c r="F38" s="36">
        <f>SUM(F35:F37)</f>
        <v>566523.75</v>
      </c>
      <c r="G38" s="87">
        <f>SUM(G35:G37)</f>
        <v>1</v>
      </c>
      <c r="H38" s="37">
        <f>SUM(H35:H37)</f>
        <v>0.1259899274108274</v>
      </c>
      <c r="I38" s="35"/>
      <c r="J38" s="99"/>
      <c r="K38" s="99"/>
      <c r="L38" s="99"/>
      <c r="M38" s="99"/>
    </row>
    <row r="39" spans="1:13" ht="12.75">
      <c r="A39" s="5"/>
      <c r="B39" s="5"/>
      <c r="C39" s="5"/>
      <c r="D39" s="38"/>
      <c r="E39" s="5"/>
      <c r="F39" s="38"/>
      <c r="G39" s="8"/>
      <c r="H39" s="8"/>
      <c r="I39" s="5"/>
      <c r="J39" s="99"/>
      <c r="K39" s="99"/>
      <c r="L39" s="99"/>
      <c r="M39" s="99"/>
    </row>
    <row r="40" spans="1:13" ht="12.75">
      <c r="A40" s="5"/>
      <c r="B40" s="5"/>
      <c r="C40" s="5"/>
      <c r="D40" s="38"/>
      <c r="E40" s="5"/>
      <c r="F40" s="38"/>
      <c r="G40" s="8"/>
      <c r="H40" s="8"/>
      <c r="I40" s="5"/>
      <c r="J40" s="99"/>
      <c r="K40" s="99"/>
      <c r="L40" s="99"/>
      <c r="M40" s="99"/>
    </row>
    <row r="41" spans="1:13" ht="12.75">
      <c r="A41" s="41" t="s">
        <v>43</v>
      </c>
      <c r="B41" s="41"/>
      <c r="C41" s="41"/>
      <c r="D41" s="41"/>
      <c r="E41" s="39"/>
      <c r="F41" s="39"/>
      <c r="G41" s="39"/>
      <c r="H41" s="40"/>
      <c r="I41" s="39"/>
      <c r="J41" s="99"/>
      <c r="K41" s="99"/>
      <c r="L41" s="99"/>
      <c r="M41" s="99"/>
    </row>
    <row r="42" spans="1:13" ht="13.5" thickBot="1">
      <c r="A42" s="39"/>
      <c r="B42" s="39"/>
      <c r="C42" s="39"/>
      <c r="D42" s="39"/>
      <c r="E42" s="39"/>
      <c r="F42" s="39"/>
      <c r="G42" s="39"/>
      <c r="H42" s="40"/>
      <c r="I42" s="39"/>
      <c r="J42" s="99"/>
      <c r="K42" s="99"/>
      <c r="L42" s="99"/>
      <c r="M42" s="99"/>
    </row>
    <row r="43" spans="1:13" ht="24.75" thickBot="1">
      <c r="A43" s="56" t="s">
        <v>21</v>
      </c>
      <c r="B43" s="11" t="s">
        <v>6</v>
      </c>
      <c r="C43" s="57" t="s">
        <v>7</v>
      </c>
      <c r="D43" s="10" t="s">
        <v>8</v>
      </c>
      <c r="E43" s="57" t="s">
        <v>9</v>
      </c>
      <c r="F43" s="10" t="s">
        <v>10</v>
      </c>
      <c r="G43" s="58" t="s">
        <v>11</v>
      </c>
      <c r="H43" s="12" t="s">
        <v>12</v>
      </c>
      <c r="I43" s="59" t="s">
        <v>13</v>
      </c>
      <c r="J43" s="99"/>
      <c r="K43" s="99"/>
      <c r="L43" s="99"/>
      <c r="M43" s="99"/>
    </row>
    <row r="44" spans="1:13" ht="36">
      <c r="A44" s="13">
        <v>1</v>
      </c>
      <c r="B44" s="15" t="s">
        <v>44</v>
      </c>
      <c r="C44" s="15" t="s">
        <v>45</v>
      </c>
      <c r="D44" s="47">
        <v>8566.56</v>
      </c>
      <c r="E44" s="48">
        <v>0</v>
      </c>
      <c r="F44" s="47">
        <v>8566.56</v>
      </c>
      <c r="G44" s="49">
        <f>F44/1479488.81</f>
        <v>0.005790216149049481</v>
      </c>
      <c r="H44" s="50">
        <f>F44/4496579.7</f>
        <v>0.001905128024307008</v>
      </c>
      <c r="I44" s="20" t="s">
        <v>25</v>
      </c>
      <c r="J44" s="99"/>
      <c r="K44" s="99"/>
      <c r="L44" s="99"/>
      <c r="M44" s="99"/>
    </row>
    <row r="45" spans="1:13" ht="192">
      <c r="A45" s="21">
        <f>A44+1</f>
        <v>2</v>
      </c>
      <c r="B45" s="23" t="s">
        <v>14</v>
      </c>
      <c r="C45" s="23" t="s">
        <v>15</v>
      </c>
      <c r="D45" s="42">
        <v>266351.77</v>
      </c>
      <c r="E45" s="42">
        <v>0</v>
      </c>
      <c r="F45" s="42">
        <v>149222.44</v>
      </c>
      <c r="G45" s="74">
        <f aca="true" t="shared" si="0" ref="G45:G81">F45/1479488.81</f>
        <v>0.10086081016050402</v>
      </c>
      <c r="H45" s="75">
        <f aca="true" t="shared" si="1" ref="H45:H81">F45/4496579.7</f>
        <v>0.03318576561647512</v>
      </c>
      <c r="I45" s="28" t="s">
        <v>136</v>
      </c>
      <c r="J45" s="99"/>
      <c r="K45" s="99"/>
      <c r="L45" s="99"/>
      <c r="M45" s="99"/>
    </row>
    <row r="46" spans="1:13" ht="36">
      <c r="A46" s="21">
        <f aca="true" t="shared" si="2" ref="A46:A81">A45+1</f>
        <v>3</v>
      </c>
      <c r="B46" s="23" t="s">
        <v>46</v>
      </c>
      <c r="C46" s="23" t="s">
        <v>47</v>
      </c>
      <c r="D46" s="42">
        <v>6490.26</v>
      </c>
      <c r="E46" s="44">
        <v>0</v>
      </c>
      <c r="F46" s="45">
        <v>6490.26</v>
      </c>
      <c r="G46" s="74">
        <f t="shared" si="0"/>
        <v>0.004386826014588107</v>
      </c>
      <c r="H46" s="75">
        <f t="shared" si="1"/>
        <v>0.0014433770627928601</v>
      </c>
      <c r="I46" s="28" t="s">
        <v>25</v>
      </c>
      <c r="J46" s="99"/>
      <c r="K46" s="99"/>
      <c r="L46" s="99"/>
      <c r="M46" s="99"/>
    </row>
    <row r="47" spans="1:13" ht="36">
      <c r="A47" s="21">
        <f t="shared" si="2"/>
        <v>4</v>
      </c>
      <c r="B47" s="23" t="s">
        <v>48</v>
      </c>
      <c r="C47" s="23" t="s">
        <v>24</v>
      </c>
      <c r="D47" s="42">
        <v>4620</v>
      </c>
      <c r="E47" s="45">
        <v>0</v>
      </c>
      <c r="F47" s="42">
        <v>4620</v>
      </c>
      <c r="G47" s="74">
        <f t="shared" si="0"/>
        <v>0.003122700198050163</v>
      </c>
      <c r="H47" s="75">
        <f t="shared" si="1"/>
        <v>0.0010274475953356281</v>
      </c>
      <c r="I47" s="28" t="s">
        <v>25</v>
      </c>
      <c r="J47" s="99"/>
      <c r="K47" s="99"/>
      <c r="L47" s="99"/>
      <c r="M47" s="99"/>
    </row>
    <row r="48" spans="1:13" ht="36">
      <c r="A48" s="21">
        <f t="shared" si="2"/>
        <v>5</v>
      </c>
      <c r="B48" s="23" t="s">
        <v>49</v>
      </c>
      <c r="C48" s="23" t="s">
        <v>50</v>
      </c>
      <c r="D48" s="42">
        <v>1363.13</v>
      </c>
      <c r="E48" s="44">
        <v>0</v>
      </c>
      <c r="F48" s="42">
        <v>1363.13</v>
      </c>
      <c r="G48" s="74">
        <f t="shared" si="0"/>
        <v>0.0009213520175255669</v>
      </c>
      <c r="H48" s="75">
        <f t="shared" si="1"/>
        <v>0.00030314819061252267</v>
      </c>
      <c r="I48" s="28" t="s">
        <v>25</v>
      </c>
      <c r="J48" s="99"/>
      <c r="K48" s="99"/>
      <c r="L48" s="99"/>
      <c r="M48" s="99"/>
    </row>
    <row r="49" spans="1:13" ht="48.75" thickBot="1">
      <c r="A49" s="29">
        <f t="shared" si="2"/>
        <v>6</v>
      </c>
      <c r="B49" s="30" t="s">
        <v>51</v>
      </c>
      <c r="C49" s="30" t="s">
        <v>52</v>
      </c>
      <c r="D49" s="46">
        <v>34602.32</v>
      </c>
      <c r="E49" s="105">
        <v>0</v>
      </c>
      <c r="F49" s="110">
        <v>34602.32</v>
      </c>
      <c r="G49" s="107">
        <f t="shared" si="0"/>
        <v>0.02338802413787773</v>
      </c>
      <c r="H49" s="108">
        <f t="shared" si="1"/>
        <v>0.00769525335000734</v>
      </c>
      <c r="I49" s="34" t="s">
        <v>25</v>
      </c>
      <c r="J49" s="99"/>
      <c r="K49" s="99"/>
      <c r="L49" s="99"/>
      <c r="M49" s="99"/>
    </row>
    <row r="50" spans="1:13" ht="67.5" customHeight="1">
      <c r="A50" s="13">
        <f t="shared" si="2"/>
        <v>7</v>
      </c>
      <c r="B50" s="15" t="s">
        <v>126</v>
      </c>
      <c r="C50" s="15" t="s">
        <v>127</v>
      </c>
      <c r="D50" s="47">
        <v>1205.15</v>
      </c>
      <c r="E50" s="48">
        <v>0</v>
      </c>
      <c r="F50" s="111">
        <v>0</v>
      </c>
      <c r="G50" s="49">
        <f t="shared" si="0"/>
        <v>0</v>
      </c>
      <c r="H50" s="50">
        <f t="shared" si="1"/>
        <v>0</v>
      </c>
      <c r="I50" s="20" t="s">
        <v>128</v>
      </c>
      <c r="J50" s="99"/>
      <c r="K50" s="99"/>
      <c r="L50" s="99"/>
      <c r="M50" s="99"/>
    </row>
    <row r="51" spans="1:13" ht="36">
      <c r="A51" s="21">
        <f t="shared" si="2"/>
        <v>8</v>
      </c>
      <c r="B51" s="23" t="s">
        <v>53</v>
      </c>
      <c r="C51" s="23" t="s">
        <v>54</v>
      </c>
      <c r="D51" s="42">
        <v>100000</v>
      </c>
      <c r="E51" s="44">
        <v>0</v>
      </c>
      <c r="F51" s="42">
        <v>100000</v>
      </c>
      <c r="G51" s="74">
        <f t="shared" si="0"/>
        <v>0.06759091337770916</v>
      </c>
      <c r="H51" s="75">
        <f t="shared" si="1"/>
        <v>0.02223912544016511</v>
      </c>
      <c r="I51" s="28" t="s">
        <v>25</v>
      </c>
      <c r="J51" s="99"/>
      <c r="K51" s="99"/>
      <c r="L51" s="99"/>
      <c r="M51" s="99"/>
    </row>
    <row r="52" spans="1:13" ht="48">
      <c r="A52" s="21">
        <f t="shared" si="2"/>
        <v>9</v>
      </c>
      <c r="B52" s="23" t="s">
        <v>55</v>
      </c>
      <c r="C52" s="23" t="s">
        <v>56</v>
      </c>
      <c r="D52" s="42">
        <v>451.59</v>
      </c>
      <c r="E52" s="44">
        <v>0</v>
      </c>
      <c r="F52" s="42">
        <v>451.59</v>
      </c>
      <c r="G52" s="74">
        <f t="shared" si="0"/>
        <v>0.00030523380572239676</v>
      </c>
      <c r="H52" s="75">
        <f t="shared" si="1"/>
        <v>0.00010042966657524161</v>
      </c>
      <c r="I52" s="28" t="s">
        <v>25</v>
      </c>
      <c r="J52" s="99"/>
      <c r="K52" s="99"/>
      <c r="L52" s="99"/>
      <c r="M52" s="99"/>
    </row>
    <row r="53" spans="1:13" ht="38.25">
      <c r="A53" s="21">
        <f t="shared" si="2"/>
        <v>10</v>
      </c>
      <c r="B53" s="23" t="s">
        <v>57</v>
      </c>
      <c r="C53" s="100" t="s">
        <v>58</v>
      </c>
      <c r="D53" s="101">
        <v>620.3</v>
      </c>
      <c r="E53" s="44">
        <v>0</v>
      </c>
      <c r="F53" s="101">
        <v>620.3</v>
      </c>
      <c r="G53" s="74">
        <f t="shared" si="0"/>
        <v>0.00041926643568192983</v>
      </c>
      <c r="H53" s="75">
        <f t="shared" si="1"/>
        <v>0.00013794929510534416</v>
      </c>
      <c r="I53" s="28" t="s">
        <v>25</v>
      </c>
      <c r="J53" s="99"/>
      <c r="K53" s="99"/>
      <c r="L53" s="99"/>
      <c r="M53" s="99"/>
    </row>
    <row r="54" spans="1:13" ht="72">
      <c r="A54" s="21">
        <f t="shared" si="2"/>
        <v>11</v>
      </c>
      <c r="B54" s="100" t="s">
        <v>59</v>
      </c>
      <c r="C54" s="100" t="s">
        <v>60</v>
      </c>
      <c r="D54" s="101">
        <v>10200.27</v>
      </c>
      <c r="E54" s="44">
        <v>0</v>
      </c>
      <c r="F54" s="102">
        <v>0</v>
      </c>
      <c r="G54" s="74">
        <f t="shared" si="0"/>
        <v>0</v>
      </c>
      <c r="H54" s="75">
        <f t="shared" si="1"/>
        <v>0</v>
      </c>
      <c r="I54" s="28" t="s">
        <v>138</v>
      </c>
      <c r="J54" s="99"/>
      <c r="K54" s="99"/>
      <c r="L54" s="99"/>
      <c r="M54" s="99"/>
    </row>
    <row r="55" spans="1:13" ht="38.25">
      <c r="A55" s="21">
        <f t="shared" si="2"/>
        <v>12</v>
      </c>
      <c r="B55" s="100" t="s">
        <v>61</v>
      </c>
      <c r="C55" s="100" t="s">
        <v>62</v>
      </c>
      <c r="D55" s="101">
        <v>4156.98</v>
      </c>
      <c r="E55" s="44">
        <v>0</v>
      </c>
      <c r="F55" s="101">
        <v>4156.98</v>
      </c>
      <c r="G55" s="74">
        <f t="shared" si="0"/>
        <v>0.0028097407509286936</v>
      </c>
      <c r="H55" s="75">
        <f t="shared" si="1"/>
        <v>0.0009244759967225755</v>
      </c>
      <c r="I55" s="28" t="s">
        <v>25</v>
      </c>
      <c r="J55" s="99"/>
      <c r="K55" s="99"/>
      <c r="L55" s="99"/>
      <c r="M55" s="99"/>
    </row>
    <row r="56" spans="1:13" ht="51">
      <c r="A56" s="21">
        <f t="shared" si="2"/>
        <v>13</v>
      </c>
      <c r="B56" s="100" t="s">
        <v>63</v>
      </c>
      <c r="C56" s="100" t="s">
        <v>64</v>
      </c>
      <c r="D56" s="101">
        <v>2125.76</v>
      </c>
      <c r="E56" s="44">
        <v>0</v>
      </c>
      <c r="F56" s="101">
        <v>2125.76</v>
      </c>
      <c r="G56" s="74">
        <f t="shared" si="0"/>
        <v>0.0014368206002179902</v>
      </c>
      <c r="H56" s="75">
        <f t="shared" si="1"/>
        <v>0.0004727504329568539</v>
      </c>
      <c r="I56" s="28" t="s">
        <v>25</v>
      </c>
      <c r="J56" s="99"/>
      <c r="K56" s="99"/>
      <c r="L56" s="99"/>
      <c r="M56" s="99"/>
    </row>
    <row r="57" spans="1:13" ht="63.75">
      <c r="A57" s="21">
        <f t="shared" si="2"/>
        <v>14</v>
      </c>
      <c r="B57" s="100" t="s">
        <v>65</v>
      </c>
      <c r="C57" s="100" t="s">
        <v>66</v>
      </c>
      <c r="D57" s="101">
        <v>8200.28</v>
      </c>
      <c r="E57" s="44">
        <v>0</v>
      </c>
      <c r="F57" s="101">
        <v>120.3</v>
      </c>
      <c r="G57" s="74">
        <f t="shared" si="0"/>
        <v>8.131186879338411E-05</v>
      </c>
      <c r="H57" s="75">
        <f t="shared" si="1"/>
        <v>2.6753667904518625E-05</v>
      </c>
      <c r="I57" s="28" t="s">
        <v>67</v>
      </c>
      <c r="J57" s="99"/>
      <c r="K57" s="99"/>
      <c r="L57" s="99"/>
      <c r="M57" s="99"/>
    </row>
    <row r="58" spans="1:13" ht="38.25">
      <c r="A58" s="21">
        <f t="shared" si="2"/>
        <v>15</v>
      </c>
      <c r="B58" s="100" t="s">
        <v>68</v>
      </c>
      <c r="C58" s="100" t="s">
        <v>69</v>
      </c>
      <c r="D58" s="101">
        <v>429125.05</v>
      </c>
      <c r="E58" s="44">
        <v>0</v>
      </c>
      <c r="F58" s="101">
        <v>429125.05</v>
      </c>
      <c r="G58" s="74">
        <f t="shared" si="0"/>
        <v>0.2900495408275511</v>
      </c>
      <c r="H58" s="75">
        <f t="shared" si="1"/>
        <v>0.09543365816467124</v>
      </c>
      <c r="I58" s="28" t="s">
        <v>25</v>
      </c>
      <c r="J58" s="99"/>
      <c r="K58" s="99"/>
      <c r="L58" s="99"/>
      <c r="M58" s="99"/>
    </row>
    <row r="59" spans="1:13" ht="38.25">
      <c r="A59" s="21">
        <f t="shared" si="2"/>
        <v>16</v>
      </c>
      <c r="B59" s="100" t="s">
        <v>70</v>
      </c>
      <c r="C59" s="100" t="s">
        <v>71</v>
      </c>
      <c r="D59" s="101">
        <v>5671.57</v>
      </c>
      <c r="E59" s="44">
        <v>0</v>
      </c>
      <c r="F59" s="101">
        <v>5671.57</v>
      </c>
      <c r="G59" s="74">
        <f t="shared" si="0"/>
        <v>0.003833465965856139</v>
      </c>
      <c r="H59" s="75">
        <f t="shared" si="1"/>
        <v>0.0012613075667267722</v>
      </c>
      <c r="I59" s="28" t="s">
        <v>25</v>
      </c>
      <c r="J59" s="99"/>
      <c r="K59" s="99"/>
      <c r="L59" s="99"/>
      <c r="M59" s="99"/>
    </row>
    <row r="60" spans="1:13" ht="63.75">
      <c r="A60" s="21">
        <f t="shared" si="2"/>
        <v>17</v>
      </c>
      <c r="B60" s="100" t="s">
        <v>72</v>
      </c>
      <c r="C60" s="100" t="s">
        <v>73</v>
      </c>
      <c r="D60" s="101">
        <v>89641.32</v>
      </c>
      <c r="E60" s="44">
        <v>0</v>
      </c>
      <c r="F60" s="101">
        <v>89641.32</v>
      </c>
      <c r="G60" s="74">
        <f t="shared" si="0"/>
        <v>0.06058938695183508</v>
      </c>
      <c r="H60" s="75">
        <f t="shared" si="1"/>
        <v>0.019935445601019817</v>
      </c>
      <c r="I60" s="28" t="s">
        <v>25</v>
      </c>
      <c r="J60" s="99"/>
      <c r="K60" s="99"/>
      <c r="L60" s="99"/>
      <c r="M60" s="99"/>
    </row>
    <row r="61" spans="1:13" ht="38.25" customHeight="1">
      <c r="A61" s="21">
        <f t="shared" si="2"/>
        <v>18</v>
      </c>
      <c r="B61" s="100" t="s">
        <v>74</v>
      </c>
      <c r="C61" s="100" t="s">
        <v>75</v>
      </c>
      <c r="D61" s="102">
        <v>30000</v>
      </c>
      <c r="E61" s="44">
        <v>0</v>
      </c>
      <c r="F61" s="102">
        <v>30000</v>
      </c>
      <c r="G61" s="74">
        <f t="shared" si="0"/>
        <v>0.020277274013312745</v>
      </c>
      <c r="H61" s="75">
        <f t="shared" si="1"/>
        <v>0.006671737632049533</v>
      </c>
      <c r="I61" s="28" t="s">
        <v>25</v>
      </c>
      <c r="J61" s="99"/>
      <c r="K61" s="99"/>
      <c r="L61" s="99"/>
      <c r="M61" s="99"/>
    </row>
    <row r="62" spans="1:13" ht="39" thickBot="1">
      <c r="A62" s="29">
        <f t="shared" si="2"/>
        <v>19</v>
      </c>
      <c r="B62" s="103" t="s">
        <v>76</v>
      </c>
      <c r="C62" s="103" t="s">
        <v>77</v>
      </c>
      <c r="D62" s="106">
        <v>23594.21</v>
      </c>
      <c r="E62" s="105">
        <v>0</v>
      </c>
      <c r="F62" s="106">
        <v>23594.21</v>
      </c>
      <c r="G62" s="107">
        <f t="shared" si="0"/>
        <v>0.01594754204325479</v>
      </c>
      <c r="H62" s="108">
        <f t="shared" si="1"/>
        <v>0.00524714595851598</v>
      </c>
      <c r="I62" s="34" t="s">
        <v>25</v>
      </c>
      <c r="J62" s="99"/>
      <c r="K62" s="99"/>
      <c r="L62" s="99"/>
      <c r="M62" s="99"/>
    </row>
    <row r="63" spans="1:13" ht="89.25">
      <c r="A63" s="13">
        <f t="shared" si="2"/>
        <v>20</v>
      </c>
      <c r="B63" s="112" t="s">
        <v>78</v>
      </c>
      <c r="C63" s="112" t="s">
        <v>79</v>
      </c>
      <c r="D63" s="113">
        <v>342933.91</v>
      </c>
      <c r="E63" s="48">
        <v>0</v>
      </c>
      <c r="F63" s="113">
        <v>342933.91</v>
      </c>
      <c r="G63" s="49">
        <f t="shared" si="0"/>
        <v>0.23179216205089107</v>
      </c>
      <c r="H63" s="50">
        <f t="shared" si="1"/>
        <v>0.07626550242176292</v>
      </c>
      <c r="I63" s="20" t="s">
        <v>25</v>
      </c>
      <c r="J63" s="99"/>
      <c r="K63" s="99"/>
      <c r="L63" s="99"/>
      <c r="M63" s="99"/>
    </row>
    <row r="64" spans="1:13" ht="38.25">
      <c r="A64" s="21">
        <f t="shared" si="2"/>
        <v>21</v>
      </c>
      <c r="B64" s="100" t="s">
        <v>80</v>
      </c>
      <c r="C64" s="100" t="s">
        <v>81</v>
      </c>
      <c r="D64" s="101">
        <v>822.36</v>
      </c>
      <c r="E64" s="44">
        <v>0</v>
      </c>
      <c r="F64" s="101">
        <v>822.36</v>
      </c>
      <c r="G64" s="74">
        <f t="shared" si="0"/>
        <v>0.000555840635252929</v>
      </c>
      <c r="H64" s="75">
        <f t="shared" si="1"/>
        <v>0.0001828856719697418</v>
      </c>
      <c r="I64" s="28" t="s">
        <v>25</v>
      </c>
      <c r="J64" s="99"/>
      <c r="K64" s="99"/>
      <c r="L64" s="99"/>
      <c r="M64" s="99"/>
    </row>
    <row r="65" spans="1:13" ht="63.75">
      <c r="A65" s="21">
        <f t="shared" si="2"/>
        <v>22</v>
      </c>
      <c r="B65" s="100" t="s">
        <v>82</v>
      </c>
      <c r="C65" s="100" t="s">
        <v>83</v>
      </c>
      <c r="D65" s="102">
        <v>5401</v>
      </c>
      <c r="E65" s="44">
        <v>0</v>
      </c>
      <c r="F65" s="102">
        <v>5401</v>
      </c>
      <c r="G65" s="74">
        <f t="shared" si="0"/>
        <v>0.003650585231530071</v>
      </c>
      <c r="H65" s="75">
        <f t="shared" si="1"/>
        <v>0.0012011351650233176</v>
      </c>
      <c r="I65" s="28" t="s">
        <v>25</v>
      </c>
      <c r="J65" s="99"/>
      <c r="K65" s="99"/>
      <c r="L65" s="99"/>
      <c r="M65" s="99"/>
    </row>
    <row r="66" spans="1:13" ht="63.75">
      <c r="A66" s="21">
        <f t="shared" si="2"/>
        <v>23</v>
      </c>
      <c r="B66" s="100" t="s">
        <v>84</v>
      </c>
      <c r="C66" s="100" t="s">
        <v>85</v>
      </c>
      <c r="D66" s="102">
        <v>16032</v>
      </c>
      <c r="E66" s="44">
        <v>0</v>
      </c>
      <c r="F66" s="102">
        <v>16032</v>
      </c>
      <c r="G66" s="74">
        <f t="shared" si="0"/>
        <v>0.010836175232714332</v>
      </c>
      <c r="H66" s="75">
        <f t="shared" si="1"/>
        <v>0.0035653765905672703</v>
      </c>
      <c r="I66" s="28" t="s">
        <v>25</v>
      </c>
      <c r="J66" s="99"/>
      <c r="K66" s="99"/>
      <c r="L66" s="99"/>
      <c r="M66" s="99"/>
    </row>
    <row r="67" spans="1:13" ht="38.25">
      <c r="A67" s="21">
        <f t="shared" si="2"/>
        <v>24</v>
      </c>
      <c r="B67" s="100" t="s">
        <v>86</v>
      </c>
      <c r="C67" s="100" t="s">
        <v>87</v>
      </c>
      <c r="D67" s="101">
        <v>2996.15</v>
      </c>
      <c r="E67" s="44">
        <v>0</v>
      </c>
      <c r="F67" s="101">
        <v>2996.15</v>
      </c>
      <c r="G67" s="74">
        <f t="shared" si="0"/>
        <v>0.0020251251511662328</v>
      </c>
      <c r="H67" s="75">
        <f t="shared" si="1"/>
        <v>0.0006663175568755069</v>
      </c>
      <c r="I67" s="28" t="s">
        <v>25</v>
      </c>
      <c r="J67" s="99"/>
      <c r="K67" s="99"/>
      <c r="L67" s="99"/>
      <c r="M67" s="99"/>
    </row>
    <row r="68" spans="1:13" ht="38.25">
      <c r="A68" s="21">
        <f t="shared" si="2"/>
        <v>25</v>
      </c>
      <c r="B68" s="100" t="s">
        <v>130</v>
      </c>
      <c r="C68" s="100" t="s">
        <v>131</v>
      </c>
      <c r="D68" s="101">
        <v>46773.34</v>
      </c>
      <c r="E68" s="44">
        <v>0</v>
      </c>
      <c r="F68" s="101">
        <v>46773.34</v>
      </c>
      <c r="G68" s="74">
        <f t="shared" si="0"/>
        <v>0.031614527723261385</v>
      </c>
      <c r="H68" s="75">
        <f t="shared" si="1"/>
        <v>0.010401981755154922</v>
      </c>
      <c r="I68" s="28" t="s">
        <v>25</v>
      </c>
      <c r="J68" s="99"/>
      <c r="K68" s="99"/>
      <c r="L68" s="99"/>
      <c r="M68" s="99"/>
    </row>
    <row r="69" spans="1:13" ht="38.25">
      <c r="A69" s="21">
        <f t="shared" si="2"/>
        <v>26</v>
      </c>
      <c r="B69" s="100" t="s">
        <v>88</v>
      </c>
      <c r="C69" s="100" t="s">
        <v>89</v>
      </c>
      <c r="D69" s="101">
        <v>810.15</v>
      </c>
      <c r="E69" s="44">
        <v>0</v>
      </c>
      <c r="F69" s="101">
        <v>810.15</v>
      </c>
      <c r="G69" s="74">
        <f t="shared" si="0"/>
        <v>0.0005475877847295107</v>
      </c>
      <c r="H69" s="75">
        <f t="shared" si="1"/>
        <v>0.00018017027475349763</v>
      </c>
      <c r="I69" s="28" t="s">
        <v>25</v>
      </c>
      <c r="J69" s="99"/>
      <c r="K69" s="99"/>
      <c r="L69" s="99"/>
      <c r="M69" s="99"/>
    </row>
    <row r="70" spans="1:13" ht="63.75">
      <c r="A70" s="21">
        <f t="shared" si="2"/>
        <v>27</v>
      </c>
      <c r="B70" s="100" t="s">
        <v>90</v>
      </c>
      <c r="C70" s="100" t="s">
        <v>91</v>
      </c>
      <c r="D70" s="101">
        <v>9271.57</v>
      </c>
      <c r="E70" s="44">
        <v>0</v>
      </c>
      <c r="F70" s="101">
        <v>9271.57</v>
      </c>
      <c r="G70" s="74">
        <f t="shared" si="0"/>
        <v>0.006266738847453668</v>
      </c>
      <c r="H70" s="75">
        <f t="shared" si="1"/>
        <v>0.002061916082572716</v>
      </c>
      <c r="I70" s="28" t="s">
        <v>25</v>
      </c>
      <c r="J70" s="99"/>
      <c r="K70" s="99"/>
      <c r="L70" s="99"/>
      <c r="M70" s="99"/>
    </row>
    <row r="71" spans="1:13" ht="38.25">
      <c r="A71" s="21">
        <f t="shared" si="2"/>
        <v>28</v>
      </c>
      <c r="B71" s="100" t="s">
        <v>92</v>
      </c>
      <c r="C71" s="100" t="s">
        <v>93</v>
      </c>
      <c r="D71" s="101">
        <v>68116.57</v>
      </c>
      <c r="E71" s="44">
        <v>0</v>
      </c>
      <c r="F71" s="101">
        <v>68116.57</v>
      </c>
      <c r="G71" s="74">
        <f t="shared" si="0"/>
        <v>0.046040611824566625</v>
      </c>
      <c r="H71" s="75">
        <f t="shared" si="1"/>
        <v>0.015148529447837877</v>
      </c>
      <c r="I71" s="28" t="s">
        <v>25</v>
      </c>
      <c r="J71" s="99"/>
      <c r="K71" s="99"/>
      <c r="L71" s="99"/>
      <c r="M71" s="99"/>
    </row>
    <row r="72" spans="1:13" ht="38.25">
      <c r="A72" s="21">
        <f t="shared" si="2"/>
        <v>29</v>
      </c>
      <c r="B72" s="100" t="s">
        <v>94</v>
      </c>
      <c r="C72" s="100" t="s">
        <v>95</v>
      </c>
      <c r="D72" s="101">
        <v>6899.5</v>
      </c>
      <c r="E72" s="44">
        <v>0</v>
      </c>
      <c r="F72" s="101">
        <v>6899.5</v>
      </c>
      <c r="G72" s="74">
        <f t="shared" si="0"/>
        <v>0.0046634350684950435</v>
      </c>
      <c r="H72" s="75">
        <f t="shared" si="1"/>
        <v>0.0015343884597441917</v>
      </c>
      <c r="I72" s="28" t="s">
        <v>25</v>
      </c>
      <c r="J72" s="99"/>
      <c r="K72" s="99"/>
      <c r="L72" s="99"/>
      <c r="M72" s="99"/>
    </row>
    <row r="73" spans="1:13" ht="36">
      <c r="A73" s="21">
        <f t="shared" si="2"/>
        <v>30</v>
      </c>
      <c r="B73" s="100" t="s">
        <v>96</v>
      </c>
      <c r="C73" s="100" t="s">
        <v>97</v>
      </c>
      <c r="D73" s="101">
        <v>414.13</v>
      </c>
      <c r="E73" s="44">
        <v>0</v>
      </c>
      <c r="F73" s="101">
        <v>414.13</v>
      </c>
      <c r="G73" s="74">
        <f t="shared" si="0"/>
        <v>0.0002799142495711069</v>
      </c>
      <c r="H73" s="75">
        <f t="shared" si="1"/>
        <v>9.209889018535577E-05</v>
      </c>
      <c r="I73" s="28" t="s">
        <v>25</v>
      </c>
      <c r="J73" s="99"/>
      <c r="K73" s="99"/>
      <c r="L73" s="99"/>
      <c r="M73" s="99"/>
    </row>
    <row r="74" spans="1:13" ht="51">
      <c r="A74" s="21">
        <f t="shared" si="2"/>
        <v>31</v>
      </c>
      <c r="B74" s="100" t="s">
        <v>98</v>
      </c>
      <c r="C74" s="100" t="s">
        <v>99</v>
      </c>
      <c r="D74" s="101">
        <v>1083.28</v>
      </c>
      <c r="E74" s="44">
        <v>0</v>
      </c>
      <c r="F74" s="101">
        <v>1083.28</v>
      </c>
      <c r="G74" s="74">
        <f t="shared" si="0"/>
        <v>0.0007321988464380477</v>
      </c>
      <c r="H74" s="75">
        <f t="shared" si="1"/>
        <v>0.00024091199806822058</v>
      </c>
      <c r="I74" s="28" t="s">
        <v>25</v>
      </c>
      <c r="J74" s="99"/>
      <c r="K74" s="99"/>
      <c r="L74" s="99"/>
      <c r="M74" s="99"/>
    </row>
    <row r="75" spans="1:13" ht="64.5" thickBot="1">
      <c r="A75" s="29">
        <f t="shared" si="2"/>
        <v>32</v>
      </c>
      <c r="B75" s="103" t="s">
        <v>100</v>
      </c>
      <c r="C75" s="103" t="s">
        <v>101</v>
      </c>
      <c r="D75" s="114">
        <v>5760</v>
      </c>
      <c r="E75" s="105">
        <v>0</v>
      </c>
      <c r="F75" s="114">
        <v>0</v>
      </c>
      <c r="G75" s="107">
        <f t="shared" si="0"/>
        <v>0</v>
      </c>
      <c r="H75" s="108">
        <f t="shared" si="1"/>
        <v>0</v>
      </c>
      <c r="I75" s="34" t="s">
        <v>102</v>
      </c>
      <c r="J75" s="99"/>
      <c r="K75" s="99"/>
      <c r="L75" s="99"/>
      <c r="M75" s="99"/>
    </row>
    <row r="76" spans="1:13" ht="72">
      <c r="A76" s="13">
        <f t="shared" si="2"/>
        <v>33</v>
      </c>
      <c r="B76" s="15" t="s">
        <v>103</v>
      </c>
      <c r="C76" s="15" t="s">
        <v>104</v>
      </c>
      <c r="D76" s="47">
        <v>74081.85</v>
      </c>
      <c r="E76" s="48">
        <v>0</v>
      </c>
      <c r="F76" s="111">
        <v>38922.09</v>
      </c>
      <c r="G76" s="49">
        <f t="shared" si="0"/>
        <v>0.026307796136693994</v>
      </c>
      <c r="H76" s="50">
        <f t="shared" si="1"/>
        <v>0.008655932419033958</v>
      </c>
      <c r="I76" s="20" t="s">
        <v>129</v>
      </c>
      <c r="J76" s="99"/>
      <c r="K76" s="99"/>
      <c r="L76" s="99"/>
      <c r="M76" s="99"/>
    </row>
    <row r="77" spans="1:13" ht="38.25">
      <c r="A77" s="21">
        <f t="shared" si="2"/>
        <v>34</v>
      </c>
      <c r="B77" s="100" t="s">
        <v>105</v>
      </c>
      <c r="C77" s="100" t="s">
        <v>106</v>
      </c>
      <c r="D77" s="101">
        <v>669.5</v>
      </c>
      <c r="E77" s="44">
        <v>0</v>
      </c>
      <c r="F77" s="101">
        <v>669.5</v>
      </c>
      <c r="G77" s="74">
        <f t="shared" si="0"/>
        <v>0.0004525211650637628</v>
      </c>
      <c r="H77" s="75">
        <f t="shared" si="1"/>
        <v>0.0001488909448219054</v>
      </c>
      <c r="I77" s="28" t="s">
        <v>25</v>
      </c>
      <c r="J77" s="99"/>
      <c r="K77" s="99"/>
      <c r="L77" s="99"/>
      <c r="M77" s="99"/>
    </row>
    <row r="78" spans="1:13" ht="51">
      <c r="A78" s="21">
        <f t="shared" si="2"/>
        <v>35</v>
      </c>
      <c r="B78" s="100" t="s">
        <v>107</v>
      </c>
      <c r="C78" s="100" t="s">
        <v>108</v>
      </c>
      <c r="D78" s="101">
        <v>1708.38</v>
      </c>
      <c r="E78" s="44">
        <v>0</v>
      </c>
      <c r="F78" s="101">
        <v>1708.38</v>
      </c>
      <c r="G78" s="74">
        <f t="shared" si="0"/>
        <v>0.0011547096459621077</v>
      </c>
      <c r="H78" s="75">
        <f t="shared" si="1"/>
        <v>0.0003799287711946927</v>
      </c>
      <c r="I78" s="28" t="s">
        <v>25</v>
      </c>
      <c r="J78" s="99"/>
      <c r="K78" s="99"/>
      <c r="L78" s="99"/>
      <c r="M78" s="99"/>
    </row>
    <row r="79" spans="1:13" ht="51">
      <c r="A79" s="21">
        <f t="shared" si="2"/>
        <v>36</v>
      </c>
      <c r="B79" s="100" t="s">
        <v>109</v>
      </c>
      <c r="C79" s="100" t="s">
        <v>110</v>
      </c>
      <c r="D79" s="102">
        <v>8000</v>
      </c>
      <c r="E79" s="44">
        <v>0</v>
      </c>
      <c r="F79" s="102">
        <v>8000</v>
      </c>
      <c r="G79" s="74">
        <f t="shared" si="0"/>
        <v>0.005407273070216732</v>
      </c>
      <c r="H79" s="75">
        <f t="shared" si="1"/>
        <v>0.0017791300352132087</v>
      </c>
      <c r="I79" s="28" t="s">
        <v>25</v>
      </c>
      <c r="J79" s="99"/>
      <c r="K79" s="99"/>
      <c r="L79" s="99"/>
      <c r="M79" s="99"/>
    </row>
    <row r="80" spans="1:13" ht="51">
      <c r="A80" s="21">
        <f t="shared" si="2"/>
        <v>37</v>
      </c>
      <c r="B80" s="100" t="s">
        <v>111</v>
      </c>
      <c r="C80" s="100" t="s">
        <v>112</v>
      </c>
      <c r="D80" s="102">
        <v>29000</v>
      </c>
      <c r="E80" s="44">
        <v>0</v>
      </c>
      <c r="F80" s="102">
        <v>29000</v>
      </c>
      <c r="G80" s="74">
        <f t="shared" si="0"/>
        <v>0.019601364879535656</v>
      </c>
      <c r="H80" s="75">
        <f t="shared" si="1"/>
        <v>0.006449346377647882</v>
      </c>
      <c r="I80" s="28" t="s">
        <v>25</v>
      </c>
      <c r="J80" s="99"/>
      <c r="K80" s="99"/>
      <c r="L80" s="99"/>
      <c r="M80" s="99"/>
    </row>
    <row r="81" spans="1:13" ht="51.75" thickBot="1">
      <c r="A81" s="29">
        <f t="shared" si="2"/>
        <v>38</v>
      </c>
      <c r="B81" s="103" t="s">
        <v>113</v>
      </c>
      <c r="C81" s="103" t="s">
        <v>114</v>
      </c>
      <c r="D81" s="104">
        <v>9263.09</v>
      </c>
      <c r="E81" s="105">
        <v>0</v>
      </c>
      <c r="F81" s="106">
        <v>9263.09</v>
      </c>
      <c r="G81" s="107">
        <f t="shared" si="0"/>
        <v>0.006261007137999239</v>
      </c>
      <c r="H81" s="108">
        <f t="shared" si="1"/>
        <v>0.00206003020473539</v>
      </c>
      <c r="I81" s="34" t="s">
        <v>25</v>
      </c>
      <c r="J81" s="99"/>
      <c r="K81" s="99"/>
      <c r="L81" s="99"/>
      <c r="M81" s="99"/>
    </row>
    <row r="82" spans="1:13" ht="13.5" thickBot="1">
      <c r="A82" s="76"/>
      <c r="B82" s="77" t="s">
        <v>115</v>
      </c>
      <c r="C82" s="77"/>
      <c r="D82" s="78">
        <f>SUM(D44:D81)</f>
        <v>1657023.3</v>
      </c>
      <c r="E82" s="79"/>
      <c r="F82" s="80">
        <f>SUM(F44:F81)</f>
        <v>1479488.8099999998</v>
      </c>
      <c r="G82" s="91">
        <f>SUM(G44:G81)</f>
        <v>0.9999999999999999</v>
      </c>
      <c r="H82" s="37">
        <f>SUM(H44:H81)</f>
        <v>0.32902537232910595</v>
      </c>
      <c r="I82" s="35"/>
      <c r="J82" s="99"/>
      <c r="K82" s="99"/>
      <c r="L82" s="99"/>
      <c r="M82" s="99"/>
    </row>
    <row r="83" spans="1:13" ht="12.75">
      <c r="A83" s="51"/>
      <c r="B83" s="51"/>
      <c r="C83" s="51"/>
      <c r="D83" s="52"/>
      <c r="E83" s="53"/>
      <c r="F83" s="54"/>
      <c r="G83" s="55"/>
      <c r="H83" s="8"/>
      <c r="I83" s="5"/>
      <c r="J83" s="99"/>
      <c r="K83" s="99"/>
      <c r="L83" s="99"/>
      <c r="M83" s="99"/>
    </row>
    <row r="84" spans="1:13" ht="12.75">
      <c r="A84" s="51"/>
      <c r="B84" s="51"/>
      <c r="C84" s="51"/>
      <c r="D84" s="52"/>
      <c r="E84" s="53"/>
      <c r="F84" s="54"/>
      <c r="G84" s="55"/>
      <c r="H84" s="8"/>
      <c r="I84" s="5"/>
      <c r="J84" s="99"/>
      <c r="K84" s="99"/>
      <c r="L84" s="99"/>
      <c r="M84" s="99"/>
    </row>
    <row r="85" spans="1:9" ht="12.75">
      <c r="A85" s="3" t="s">
        <v>116</v>
      </c>
      <c r="B85" s="3"/>
      <c r="C85" s="3"/>
      <c r="D85" s="3"/>
      <c r="E85" s="4"/>
      <c r="F85" s="4"/>
      <c r="G85" s="4"/>
      <c r="H85" s="9"/>
      <c r="I85" s="4"/>
    </row>
    <row r="86" spans="1:9" ht="13.5" thickBot="1">
      <c r="A86" s="4"/>
      <c r="B86" s="4"/>
      <c r="C86" s="4"/>
      <c r="D86" s="4"/>
      <c r="E86" s="4"/>
      <c r="F86" s="4"/>
      <c r="G86" s="4"/>
      <c r="H86" s="9"/>
      <c r="I86" s="4"/>
    </row>
    <row r="87" spans="1:9" ht="24.75" thickBot="1">
      <c r="A87" s="56" t="s">
        <v>21</v>
      </c>
      <c r="B87" s="11" t="s">
        <v>6</v>
      </c>
      <c r="C87" s="57" t="s">
        <v>7</v>
      </c>
      <c r="D87" s="10" t="s">
        <v>8</v>
      </c>
      <c r="E87" s="57" t="s">
        <v>9</v>
      </c>
      <c r="F87" s="10" t="s">
        <v>10</v>
      </c>
      <c r="G87" s="58" t="s">
        <v>11</v>
      </c>
      <c r="H87" s="12" t="s">
        <v>12</v>
      </c>
      <c r="I87" s="59" t="s">
        <v>13</v>
      </c>
    </row>
    <row r="88" spans="1:9" ht="36.75" thickBot="1">
      <c r="A88" s="60">
        <v>1</v>
      </c>
      <c r="B88" s="61" t="s">
        <v>23</v>
      </c>
      <c r="C88" s="61" t="s">
        <v>24</v>
      </c>
      <c r="D88" s="62">
        <v>18769.85</v>
      </c>
      <c r="E88" s="61">
        <v>0</v>
      </c>
      <c r="F88" s="62">
        <v>18769.85</v>
      </c>
      <c r="G88" s="63">
        <v>1</v>
      </c>
      <c r="H88" s="64">
        <f>F88/4496579.7</f>
        <v>0.0041742504864308305</v>
      </c>
      <c r="I88" s="65" t="s">
        <v>25</v>
      </c>
    </row>
    <row r="89" spans="1:9" ht="13.5" thickBot="1">
      <c r="A89" s="35"/>
      <c r="B89" s="35" t="s">
        <v>117</v>
      </c>
      <c r="C89" s="35"/>
      <c r="D89" s="36">
        <v>18769.85</v>
      </c>
      <c r="E89" s="35">
        <v>0</v>
      </c>
      <c r="F89" s="36">
        <v>18769.85</v>
      </c>
      <c r="G89" s="87">
        <v>1</v>
      </c>
      <c r="H89" s="94">
        <v>0.00417</v>
      </c>
      <c r="I89" s="35"/>
    </row>
    <row r="90" spans="1:9" ht="12.75">
      <c r="A90" s="66"/>
      <c r="B90" s="51"/>
      <c r="C90" s="51"/>
      <c r="D90" s="66"/>
      <c r="E90" s="51"/>
      <c r="F90" s="66"/>
      <c r="G90" s="66"/>
      <c r="H90" s="67"/>
      <c r="I90" s="51"/>
    </row>
    <row r="91" spans="1:9" ht="12.75">
      <c r="A91" s="66"/>
      <c r="B91" s="51"/>
      <c r="C91" s="51"/>
      <c r="D91" s="66"/>
      <c r="E91" s="51"/>
      <c r="F91" s="66"/>
      <c r="G91" s="66"/>
      <c r="H91" s="67"/>
      <c r="I91" s="51"/>
    </row>
    <row r="92" spans="1:9" ht="12.75">
      <c r="A92" s="66"/>
      <c r="B92" s="51"/>
      <c r="C92" s="51"/>
      <c r="D92" s="66"/>
      <c r="E92" s="51"/>
      <c r="F92" s="66"/>
      <c r="G92" s="66"/>
      <c r="H92" s="67"/>
      <c r="I92" s="51"/>
    </row>
    <row r="93" spans="1:9" ht="22.5">
      <c r="A93" s="1"/>
      <c r="B93" s="68" t="s">
        <v>135</v>
      </c>
      <c r="C93" s="1"/>
      <c r="D93" s="1"/>
      <c r="E93" s="1"/>
      <c r="F93" s="1"/>
      <c r="G93" s="1"/>
      <c r="H93" s="69"/>
      <c r="I93" s="1"/>
    </row>
    <row r="94" spans="1:9" ht="22.5">
      <c r="A94" s="1"/>
      <c r="B94" s="68"/>
      <c r="C94" s="1"/>
      <c r="D94" s="1"/>
      <c r="E94" s="1"/>
      <c r="F94" s="1"/>
      <c r="G94" s="1"/>
      <c r="H94" s="69"/>
      <c r="I94" s="1"/>
    </row>
    <row r="95" spans="1:9" ht="12.75">
      <c r="A95" s="70" t="s">
        <v>118</v>
      </c>
      <c r="B95" s="70"/>
      <c r="C95" s="70"/>
      <c r="D95" s="70"/>
      <c r="E95" s="70"/>
      <c r="F95" s="70"/>
      <c r="G95" s="70"/>
      <c r="H95" s="71"/>
      <c r="I95" s="70"/>
    </row>
    <row r="96" spans="1:9" ht="12.75">
      <c r="A96" s="70" t="s">
        <v>119</v>
      </c>
      <c r="B96" s="70"/>
      <c r="C96" s="70"/>
      <c r="D96" s="70"/>
      <c r="E96" s="70"/>
      <c r="F96" s="70"/>
      <c r="G96" s="70"/>
      <c r="H96" s="71"/>
      <c r="I96" s="70"/>
    </row>
    <row r="97" spans="1:9" ht="12.75">
      <c r="A97" s="70" t="s">
        <v>120</v>
      </c>
      <c r="B97" s="70"/>
      <c r="C97" s="70"/>
      <c r="D97" s="70"/>
      <c r="E97" s="70"/>
      <c r="F97" s="70"/>
      <c r="G97" s="70"/>
      <c r="H97" s="71"/>
      <c r="I97" s="70"/>
    </row>
    <row r="98" spans="1:9" ht="12.75">
      <c r="A98" s="70" t="s">
        <v>121</v>
      </c>
      <c r="B98" s="70"/>
      <c r="C98" s="70"/>
      <c r="D98" s="70"/>
      <c r="E98" s="70"/>
      <c r="F98" s="70"/>
      <c r="G98" s="70"/>
      <c r="H98" s="71"/>
      <c r="I98" s="70"/>
    </row>
    <row r="99" spans="1:9" ht="12.75">
      <c r="A99" s="70" t="s">
        <v>122</v>
      </c>
      <c r="B99" s="70"/>
      <c r="C99" s="70"/>
      <c r="D99" s="70"/>
      <c r="E99" s="70"/>
      <c r="F99" s="70"/>
      <c r="G99" s="70"/>
      <c r="H99" s="71"/>
      <c r="I99" s="70"/>
    </row>
    <row r="100" spans="1:9" ht="12.75">
      <c r="A100" s="1"/>
      <c r="B100" s="1"/>
      <c r="C100" s="1"/>
      <c r="D100" s="1"/>
      <c r="E100" s="1"/>
      <c r="F100" s="1"/>
      <c r="G100" s="1"/>
      <c r="H100" s="69"/>
      <c r="I100" s="1"/>
    </row>
    <row r="101" spans="1:9" ht="15.75">
      <c r="A101" s="72" t="s">
        <v>123</v>
      </c>
      <c r="B101" s="73"/>
      <c r="C101" s="73"/>
      <c r="D101" s="1"/>
      <c r="E101" s="1"/>
      <c r="F101" s="1"/>
      <c r="G101" s="1"/>
      <c r="H101" s="69"/>
      <c r="I101" s="1"/>
    </row>
    <row r="102" spans="1:9" ht="15.75">
      <c r="A102" s="72" t="s">
        <v>124</v>
      </c>
      <c r="B102" s="73"/>
      <c r="C102" s="73"/>
      <c r="D102" s="1"/>
      <c r="E102" s="1"/>
      <c r="F102" s="1"/>
      <c r="G102" s="1"/>
      <c r="H102" s="69"/>
      <c r="I102" s="1"/>
    </row>
    <row r="103" spans="1:9" ht="15.75">
      <c r="A103" s="72" t="s">
        <v>125</v>
      </c>
      <c r="B103" s="73"/>
      <c r="C103" s="73"/>
      <c r="D103" s="1"/>
      <c r="E103" s="1"/>
      <c r="F103" s="1"/>
      <c r="G103" s="1"/>
      <c r="H103" s="69"/>
      <c r="I103" s="1"/>
    </row>
  </sheetData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2011-08-05T11:40:07Z</cp:lastPrinted>
  <dcterms:created xsi:type="dcterms:W3CDTF">2010-09-27T12:40:14Z</dcterms:created>
  <dcterms:modified xsi:type="dcterms:W3CDTF">2011-08-05T11:48:48Z</dcterms:modified>
  <cp:category/>
  <cp:version/>
  <cp:contentType/>
  <cp:contentStatus/>
</cp:coreProperties>
</file>